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alnaityte\Desktop\2022 KVIETIMAS\CPVA_2022_Kvietimas\kvietimas\"/>
    </mc:Choice>
  </mc:AlternateContent>
  <bookViews>
    <workbookView xWindow="28680" yWindow="-120" windowWidth="29040" windowHeight="15840"/>
  </bookViews>
  <sheets>
    <sheet name="Priedas Nr. 1. Projekto sąmata" sheetId="2" r:id="rId1"/>
  </sheets>
  <definedNames>
    <definedName name="_xlnm.Print_Area" localSheetId="0">'Priedas Nr. 1. Projekto sąmata'!$B$4:$I$26</definedName>
    <definedName name="Z_0C504620_80F5_4FC3_A4FF_42477B39BB8F_.wvu.Cols" localSheetId="0" hidden="1">'Priedas Nr. 1. Projekto sąmata'!$G:$H</definedName>
    <definedName name="Z_0C504620_80F5_4FC3_A4FF_42477B39BB8F_.wvu.PrintArea" localSheetId="0" hidden="1">'Priedas Nr. 1. Projekto sąmata'!$B$4:$I$26</definedName>
    <definedName name="Z_1C606CB4_A5E3_4BD0_A4B9_49F9AE9545D9_.wvu.Cols" localSheetId="0" hidden="1">'Priedas Nr. 1. Projekto sąmata'!$G:$H</definedName>
    <definedName name="Z_1C606CB4_A5E3_4BD0_A4B9_49F9AE9545D9_.wvu.PrintArea" localSheetId="0" hidden="1">'Priedas Nr. 1. Projekto sąmata'!$B$4:$I$26</definedName>
    <definedName name="Z_CCF04290_9F4C_4998_94D2_F3DD5F21451C_.wvu.Cols" localSheetId="0" hidden="1">'Priedas Nr. 1. Projekto sąmata'!$G:$H</definedName>
    <definedName name="Z_CCF04290_9F4C_4998_94D2_F3DD5F21451C_.wvu.PrintArea" localSheetId="0" hidden="1">'Priedas Nr. 1. Projekto sąmata'!$B$4:$I$26</definedName>
    <definedName name="Z_D514710E_C598_4C8E_B4BB_7A602518B684_.wvu.Cols" localSheetId="0" hidden="1">'Priedas Nr. 1. Projekto sąmata'!$G:$H</definedName>
    <definedName name="Z_D514710E_C598_4C8E_B4BB_7A602518B684_.wvu.PrintArea" localSheetId="0" hidden="1">'Priedas Nr. 1. Projekto sąmata'!$B$4:$I$26</definedName>
    <definedName name="Z_DB21EBE2_1173_49BB_8760_73D7F7851C23_.wvu.Cols" localSheetId="0" hidden="1">'Priedas Nr. 1. Projekto sąmata'!$G:$H</definedName>
    <definedName name="Z_DB21EBE2_1173_49BB_8760_73D7F7851C23_.wvu.PrintArea" localSheetId="0" hidden="1">'Priedas Nr. 1. Projekto sąmata'!$B$4:$I$26</definedName>
  </definedNames>
  <calcPr calcId="162913" iterateDelta="1E-4"/>
  <customWorkbookViews>
    <customWorkbookView name="Vaitiekūnas Gražvydas - Individuali peržiūra" guid="{D514710E-C598-4C8E-B4BB-7A602518B684}" mergeInterval="0" personalView="1" maximized="1" xWindow="-1928" yWindow="-129" windowWidth="1936" windowHeight="1176" activeSheetId="1" showComments="commIndAndComment"/>
    <customWorkbookView name="Rima Liškutė - Personal View" guid="{CCF04290-9F4C-4998-94D2-F3DD5F21451C}" mergeInterval="0" personalView="1" maximized="1" xWindow="-2531" yWindow="-103" windowWidth="2542" windowHeight="1537" activeSheetId="1"/>
    <customWorkbookView name="Šimkūnaitė Ilona - Individuali peržiūra" guid="{DB21EBE2-1173-49BB-8760-73D7F7851C23}" mergeInterval="0" personalView="1" xWindow="355" yWindow="121" windowWidth="1440" windowHeight="759" activeSheetId="2"/>
    <customWorkbookView name="Giedrė Vilčinskaitė - Personal View" guid="{1C606CB4-A5E3-4BD0-A4B9-49F9AE9545D9}" mergeInterval="0" personalView="1" maximized="1" xWindow="-8" yWindow="-8" windowWidth="1936" windowHeight="1056" activeSheetId="1" showComments="commIndAndComment"/>
    <customWorkbookView name="smm - Individuali peržiūra" guid="{0C504620-80F5-4FC3-A4FF-42477B39BB8F}" mergeInterval="0" personalView="1" xWindow="55" yWindow="28" windowWidth="1147" windowHeight="63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D16" i="2" s="1"/>
  <c r="D10" i="2"/>
  <c r="D20" i="2" l="1"/>
  <c r="D24" i="2" s="1"/>
  <c r="E24" i="2" s="1"/>
  <c r="I24" i="2" l="1"/>
  <c r="G20" i="2" s="1"/>
  <c r="H20" i="2" s="1"/>
  <c r="I22" i="2"/>
  <c r="E22" i="2" s="1"/>
  <c r="I16" i="2"/>
  <c r="J16" i="2" s="1"/>
  <c r="G17" i="2"/>
  <c r="H17" i="2" s="1"/>
  <c r="G13" i="2" l="1"/>
  <c r="H13" i="2" s="1"/>
  <c r="I21" i="2"/>
  <c r="G19" i="2"/>
  <c r="H19" i="2" s="1"/>
  <c r="G10" i="2"/>
  <c r="H10" i="2" s="1"/>
  <c r="G12" i="2"/>
  <c r="H12" i="2" s="1"/>
  <c r="G16" i="2"/>
  <c r="H16" i="2" s="1"/>
  <c r="G15" i="2"/>
  <c r="H15" i="2" s="1"/>
  <c r="G14" i="2"/>
  <c r="H14" i="2" s="1"/>
  <c r="G18" i="2"/>
  <c r="H18" i="2" s="1"/>
  <c r="G11" i="2"/>
  <c r="H11" i="2" s="1"/>
</calcChain>
</file>

<file path=xl/sharedStrings.xml><?xml version="1.0" encoding="utf-8"?>
<sst xmlns="http://schemas.openxmlformats.org/spreadsheetml/2006/main" count="48" uniqueCount="48">
  <si>
    <t>1.</t>
  </si>
  <si>
    <t>2.</t>
  </si>
  <si>
    <t>BENDRA PROJEKTO VERTĖ, EUR:</t>
  </si>
  <si>
    <t>PROJEKTO SĄMATA</t>
  </si>
  <si>
    <t>Projekto išlaidų kategorija</t>
  </si>
  <si>
    <t>Išlaidų suma, Eur *</t>
  </si>
  <si>
    <t>Proc.</t>
  </si>
  <si>
    <r>
      <t xml:space="preserve">Išlaidų pagrindimas (detalizavimas) ir (arba) pastabos**
</t>
    </r>
    <r>
      <rPr>
        <i/>
        <sz val="12"/>
        <rFont val="Times New Roman"/>
        <family val="1"/>
      </rPr>
      <t>(Nurodykite (įvardinant išlaidų rūšį ir sumą), kokios išlaidos sudaro suplanuotą išlaidų sumą)</t>
    </r>
  </si>
  <si>
    <t>Sporto rėmimo fondo lėšų suma, Eur</t>
  </si>
  <si>
    <t>Nuosavos ar kitų šaltinių lėšos, Eur</t>
  </si>
  <si>
    <t>Apribojimai</t>
  </si>
  <si>
    <t>Projekto veiklų vykdymo išlaidos</t>
  </si>
  <si>
    <t>Pildomi tik balti langeliai, pilki langeliai (kur aktualu) užsipildo automatiškai.</t>
  </si>
  <si>
    <t>1.1.</t>
  </si>
  <si>
    <t>Statybos darbai</t>
  </si>
  <si>
    <t>1.2.</t>
  </si>
  <si>
    <t>1.3.</t>
  </si>
  <si>
    <t>1.4.</t>
  </si>
  <si>
    <t>1.5.</t>
  </si>
  <si>
    <t>Kitos projekto tikslams pasiekti reikalingos veiklos išlaidos</t>
  </si>
  <si>
    <t>Apskaičiuojama automatiškai, jei užpildytos 2.1. ir (ar) 2.2. ir (ar) apskaičiuota 2.3. eilutė</t>
  </si>
  <si>
    <t>2.1.</t>
  </si>
  <si>
    <t>Pateikiama informacija apie įmonėje/įstaigoje taikomus vidutinio darbo užmokesčio įkainius (taikomus atitinkamai pozicijai) padaugintus iš trukmės. Jei pasirenkamas kitoks apskaičiavimo būdas, pateikiamas pagrindimas.</t>
  </si>
  <si>
    <t>2.2.</t>
  </si>
  <si>
    <t>Projekto administravimo paslaugų pirkimas</t>
  </si>
  <si>
    <t>2.3.</t>
  </si>
  <si>
    <t>Bendros projekto vertės išskaidymas
pagal finansavimo šaltinius:</t>
  </si>
  <si>
    <t>Nuosavos lėšos</t>
  </si>
  <si>
    <t>Sporto rėmimo fondo lėšos</t>
  </si>
  <si>
    <t>1 priedas</t>
  </si>
  <si>
    <t>Jei planuojama įsigyti projekto administravimo paslaugas, išlaidų pagrindimui pateikiami 3 tiekėjų pasiūlymai. Nurodomas pasiūlymų vidurkis.</t>
  </si>
  <si>
    <t>Pateikiama informacija kam numatytos ir kaip apskaičiuotos išlaidos. Jei numatoma pirkiti darbus/įrangą ar paslaugas - pateikiami 3 komerciniai pasiūlymai ir nurodomas jų vidurkis.</t>
  </si>
  <si>
    <t>Paraiškos dėl Sporto rėmimo fondo lėšomis finansuojamų sporto projektų, skirtų esamų sporto paskirties pastatų ir sporto paskirties inžinerinių statinių plėtrai, priežiūrai ir remontui, finansavimo</t>
  </si>
  <si>
    <t>Projekto vydkytojas</t>
  </si>
  <si>
    <t>Projekto pavadinimas</t>
  </si>
  <si>
    <t>Išlaidų pagrindimui pateikiami 3 tiekėjų pasiūlymai arba nuorodos į 3 internetinius puslapius, kur nurodomos prekių kainos. Nurodomas pasiūlymų vidurkis.</t>
  </si>
  <si>
    <t xml:space="preserve">* Nurodykite bendras projekto įgyvendinimui reikalingas lėšas (sporto rėmimo fondo lėšos + projekto nuosavos lėšos).
** Suplanuotos išlaidos (išskyrus supaprastintai apmokamas išlaidas) turėtų būti apskaičiuotos neviršijant atitinkamai:
- įmonės/įstaigos galiojančiose prekių tiekimo ir (arba) paslaugų teikimo sutartyse nustatytų įkainių;
- įmonėje/įstaigoje taikomo vidutinio darbo užmokesčio įkainio atitinkamai pozicijai;
- vidutinių rinkos kainų (būtina kartu su paraiška pateikti ne mažiau kaip 3 tiekėjų pasiūlymus);
- Europos socialinio fondo agentūros skelbiamoje prekių ir paslaugų vidutinių rinkos kainų tyrimo ataskaitoje nurodytų vidutinių įkainių.
</t>
  </si>
  <si>
    <t>Nurodomas nuosavų lėšų šaltinis. Jei prie projekto įgyvendinimo prisideda ne tik pareiškėjas, bet ir projekto partneris, nurodoma kokia dalimi (suma) ir kas prisideda)</t>
  </si>
  <si>
    <r>
      <t>Nurodoma statinio projekto skaičiuojamosios kainos dalyje nurodyta suma, pasirašytos sutarties kaina arba pateikiami</t>
    </r>
    <r>
      <rPr>
        <i/>
        <sz val="12"/>
        <rFont val="Times New Roman"/>
        <family val="1"/>
      </rPr>
      <t xml:space="preserve"> 3 komerciniai pasiūlymai, nurodomas 3 tiekėjų pasiūlymų kainų vidurkis.</t>
    </r>
  </si>
  <si>
    <t>Paslaugos ir (ar) darbo užmokestis, skirtas techninei priežiūrai, projekto vykdymo techninei priežiūrai, kt. inžinerinės paslaugos ir (ar) veiklos</t>
  </si>
  <si>
    <r>
      <t xml:space="preserve">Jei perkamos paslaugos, nurodomas 3 tiekėjų komercinių pasiūlymų vidurkis, pateikiamas paskaičiavimas pagal UAB Sistela bendruosius ekonomiunius normatyvus </t>
    </r>
    <r>
      <rPr>
        <i/>
        <sz val="12"/>
        <rFont val="Times New Roman"/>
        <family val="1"/>
        <charset val="186"/>
      </rPr>
      <t xml:space="preserve">arba pasirašytos (-ų) sutarties (-ų) kaina (-os) </t>
    </r>
    <r>
      <rPr>
        <i/>
        <sz val="12"/>
        <rFont val="Times New Roman"/>
        <family val="1"/>
      </rPr>
      <t xml:space="preserve">
Jeigu numatomas darbo užmokesčio išlaidos, tuomet pateikiama informacija apie įmonėje/įstaigoje taikomus vidutinio darbo užmokesčio įkainius (taikomus atitinkamai pozicijai) padaugintus iš trukmės. Jei pasirenkamas kitoks darbo užmokesčio apskaičiavimo būdas, pateikiamas pagrindimas.</t>
    </r>
  </si>
  <si>
    <r>
      <t xml:space="preserve">Būtina įranga, kuri užtikrins sporto bazės naudojimą pagal paskirtį  
</t>
    </r>
    <r>
      <rPr>
        <i/>
        <sz val="12"/>
        <rFont val="Times New Roman"/>
        <family val="1"/>
      </rPr>
      <t>(pvz., krepšinio stovai su lankais krepšinio salės remonto darbams, futbolo vartai futbolo aikštės atnaujinimo darbams, tribūnos aikštynui ir pan.)</t>
    </r>
  </si>
  <si>
    <r>
      <t xml:space="preserve">Projekto </t>
    </r>
    <r>
      <rPr>
        <sz val="12"/>
        <rFont val="Times New Roman"/>
        <family val="1"/>
        <charset val="186"/>
      </rPr>
      <t>ir veiklų</t>
    </r>
    <r>
      <rPr>
        <sz val="12"/>
        <rFont val="Times New Roman"/>
        <family val="1"/>
      </rPr>
      <t xml:space="preserve"> viešinimo išlaidos</t>
    </r>
  </si>
  <si>
    <r>
      <t xml:space="preserve">Pateikiama informacija, kaip apskaičiuotos </t>
    </r>
    <r>
      <rPr>
        <i/>
        <sz val="12"/>
        <rFont val="Times New Roman"/>
        <family val="1"/>
        <charset val="186"/>
      </rPr>
      <t>veiklų viešinimo</t>
    </r>
    <r>
      <rPr>
        <i/>
        <sz val="12"/>
        <rFont val="Times New Roman"/>
        <family val="1"/>
      </rPr>
      <t xml:space="preserve"> išlaidos (gai būti pateikiami komrciniai pasiūlymai, nuorodos į internetinius puslapius, kur nurodomos paslaugų kainos, kt.). </t>
    </r>
  </si>
  <si>
    <r>
      <t>Projekto administravimo išlaidos</t>
    </r>
    <r>
      <rPr>
        <sz val="12"/>
        <rFont val="Times New Roman"/>
        <family val="1"/>
      </rPr>
      <t xml:space="preserve"> (2.1. + 2.2. + 2.3.)
</t>
    </r>
    <r>
      <rPr>
        <i/>
        <sz val="12"/>
        <rFont val="Times New Roman"/>
        <family val="1"/>
      </rPr>
      <t>(ne daugiau 10 proc. projekto įgyvendinimui skirtų lėšų)</t>
    </r>
  </si>
  <si>
    <r>
      <rPr>
        <sz val="12"/>
        <rFont val="Times New Roman"/>
        <family val="1"/>
      </rPr>
      <t>Darbo užmokesčio išlaidos</t>
    </r>
    <r>
      <rPr>
        <b/>
        <sz val="12"/>
        <rFont val="Times New Roman"/>
        <family val="1"/>
      </rPr>
      <t xml:space="preserve"> 
</t>
    </r>
    <r>
      <rPr>
        <i/>
        <sz val="12"/>
        <rFont val="Times New Roman"/>
        <family val="1"/>
      </rPr>
      <t>(projekto vadovo, finansininko, kitų projektą administruojančių darbuotojų darbo užmokestis ir su juo susiję mokesčiai)</t>
    </r>
  </si>
  <si>
    <r>
      <t xml:space="preserve">Netiesioginės projekto administravimo išlaidos 
</t>
    </r>
    <r>
      <rPr>
        <i/>
        <sz val="12"/>
        <rFont val="Times New Roman"/>
        <family val="1"/>
      </rPr>
      <t>(biuro nuomos, komunalinių paslaugų, ryšių paslaugų, kanceliarinių prekių ir kitos projekto tikslams pasiekti reikalingos netiesioginės administravimo išlaidos)</t>
    </r>
  </si>
  <si>
    <t>Taikoma tik tuo atveju, jei užpildyta 2.1. eilutė.
Jeigu numatoma patirti netiesiogines išlaidas, E stulpelyje pasirenkama 15 proc. netiesioginių išlaidų suma bus apskaičiuota automatiškai nuo 2.1. eilutėje nurodytos sumos. 
Jei netiesioginių išlaidų patirti nenumatoma, E stulpelyje pasirenkama 0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</si>
</sst>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%"/>
    <numFmt numFmtId="165" formatCode="0.00000000%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top"/>
    </xf>
    <xf numFmtId="2" fontId="5" fillId="5" borderId="1" xfId="0" applyNumberFormat="1" applyFont="1" applyFill="1" applyBorder="1" applyAlignment="1">
      <alignment horizontal="center" vertical="top"/>
    </xf>
    <xf numFmtId="2" fontId="5" fillId="4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vertical="center" wrapText="1"/>
    </xf>
    <xf numFmtId="2" fontId="5" fillId="4" borderId="0" xfId="0" applyNumberFormat="1" applyFont="1" applyFill="1" applyBorder="1"/>
    <xf numFmtId="0" fontId="6" fillId="0" borderId="0" xfId="0" applyFont="1" applyBorder="1" applyAlignment="1"/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3" xfId="0" applyNumberFormat="1" applyFont="1" applyFill="1" applyBorder="1" applyAlignment="1">
      <alignment vertical="center" wrapText="1"/>
    </xf>
    <xf numFmtId="2" fontId="5" fillId="4" borderId="5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3" xfId="0" applyNumberFormat="1" applyFont="1" applyFill="1" applyBorder="1" applyAlignment="1" applyProtection="1">
      <alignment vertical="center" wrapText="1"/>
      <protection locked="0"/>
    </xf>
    <xf numFmtId="2" fontId="5" fillId="4" borderId="6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 wrapText="1"/>
    </xf>
    <xf numFmtId="2" fontId="5" fillId="4" borderId="3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2" fontId="5" fillId="4" borderId="7" xfId="0" applyNumberFormat="1" applyFont="1" applyFill="1" applyBorder="1" applyAlignment="1">
      <alignment horizontal="center" vertical="top"/>
    </xf>
    <xf numFmtId="4" fontId="3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vertical="center" wrapText="1"/>
    </xf>
    <xf numFmtId="164" fontId="3" fillId="4" borderId="3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 applyProtection="1">
      <alignment vertical="center" wrapText="1"/>
      <protection locked="0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9" fontId="3" fillId="2" borderId="3" xfId="2" applyFont="1" applyFill="1" applyBorder="1" applyAlignment="1" applyProtection="1">
      <alignment horizontal="center" vertical="center" wrapText="1"/>
      <protection locked="0"/>
    </xf>
    <xf numFmtId="2" fontId="4" fillId="4" borderId="3" xfId="0" applyNumberFormat="1" applyFont="1" applyFill="1" applyBorder="1" applyAlignment="1" applyProtection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9" fontId="5" fillId="4" borderId="3" xfId="2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3" xfId="2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0" xfId="0" applyFont="1" applyFill="1"/>
    <xf numFmtId="165" fontId="5" fillId="4" borderId="3" xfId="2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3">
    <cellStyle name="Įprastas" xfId="0" builtinId="0"/>
    <cellStyle name="Normal 2" xfId="1"/>
    <cellStyle name="Procentai" xfId="2" builtinId="5"/>
  </cellStyles>
  <dxfs count="6"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fgColor auto="1"/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u val="none"/>
        <color rgb="FFFF0000"/>
      </font>
      <fill>
        <patternFill>
          <bgColor rgb="FFFFFF00"/>
        </patternFill>
      </fill>
    </dxf>
    <dxf>
      <font>
        <b/>
        <i val="0"/>
        <u val="none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6"/>
  <sheetViews>
    <sheetView tabSelected="1" topLeftCell="A16" zoomScale="70" zoomScaleNormal="70" workbookViewId="0">
      <selection activeCell="P19" sqref="P19"/>
    </sheetView>
  </sheetViews>
  <sheetFormatPr defaultColWidth="9.21875" defaultRowHeight="13.2" outlineLevelCol="1" x14ac:dyDescent="0.25"/>
  <cols>
    <col min="1" max="1" width="9.21875" style="11"/>
    <col min="2" max="2" width="4.5546875" style="11" customWidth="1"/>
    <col min="3" max="3" width="49.77734375" style="11" customWidth="1"/>
    <col min="4" max="4" width="21" style="11" customWidth="1"/>
    <col min="5" max="5" width="8.5546875" style="12" customWidth="1"/>
    <col min="6" max="6" width="72.77734375" style="11" customWidth="1"/>
    <col min="7" max="7" width="16.77734375" style="11" hidden="1" customWidth="1" outlineLevel="1"/>
    <col min="8" max="8" width="16.21875" style="11" hidden="1" customWidth="1" outlineLevel="1"/>
    <col min="9" max="9" width="17.21875" style="11" customWidth="1" collapsed="1"/>
    <col min="10" max="10" width="10.44140625" style="11" customWidth="1"/>
    <col min="11" max="16384" width="9.21875" style="11"/>
  </cols>
  <sheetData>
    <row r="1" spans="2:22" ht="44.25" customHeight="1" x14ac:dyDescent="0.25">
      <c r="F1" s="13" t="s">
        <v>32</v>
      </c>
      <c r="G1" s="13"/>
      <c r="H1" s="13"/>
      <c r="I1" s="13"/>
    </row>
    <row r="2" spans="2:22" x14ac:dyDescent="0.25">
      <c r="F2" s="11" t="s">
        <v>29</v>
      </c>
    </row>
    <row r="4" spans="2:22" ht="25.5" customHeight="1" x14ac:dyDescent="0.3">
      <c r="B4" s="14" t="s">
        <v>3</v>
      </c>
      <c r="C4" s="14"/>
      <c r="D4" s="14"/>
      <c r="E4" s="14"/>
      <c r="F4" s="14"/>
      <c r="G4" s="15"/>
      <c r="H4" s="15"/>
      <c r="I4" s="15"/>
    </row>
    <row r="5" spans="2:22" ht="25.5" customHeight="1" x14ac:dyDescent="0.3">
      <c r="B5" s="16"/>
      <c r="C5" s="16"/>
      <c r="D5" s="16"/>
      <c r="E5" s="16"/>
      <c r="F5" s="16"/>
      <c r="G5" s="15"/>
      <c r="H5" s="15"/>
      <c r="I5" s="15"/>
    </row>
    <row r="6" spans="2:22" ht="25.5" customHeight="1" x14ac:dyDescent="0.25">
      <c r="B6" s="17" t="s">
        <v>33</v>
      </c>
      <c r="C6" s="17"/>
      <c r="D6" s="18" t="s">
        <v>34</v>
      </c>
      <c r="E6" s="19"/>
      <c r="F6" s="19"/>
      <c r="G6" s="19"/>
      <c r="H6" s="19"/>
      <c r="I6" s="20"/>
    </row>
    <row r="7" spans="2:22" ht="25.5" customHeight="1" x14ac:dyDescent="0.25">
      <c r="B7" s="21"/>
      <c r="C7" s="22"/>
      <c r="D7" s="21"/>
      <c r="E7" s="23"/>
      <c r="F7" s="23"/>
      <c r="G7" s="23"/>
      <c r="H7" s="23"/>
      <c r="I7" s="22"/>
    </row>
    <row r="8" spans="2:22" ht="15.6" x14ac:dyDescent="0.3">
      <c r="B8" s="24"/>
      <c r="C8" s="25"/>
      <c r="D8" s="25"/>
      <c r="E8" s="26"/>
      <c r="F8" s="27"/>
      <c r="G8" s="25"/>
      <c r="H8" s="25"/>
      <c r="I8" s="25"/>
    </row>
    <row r="9" spans="2:22" ht="51.75" customHeight="1" x14ac:dyDescent="0.25">
      <c r="B9" s="17" t="s">
        <v>4</v>
      </c>
      <c r="C9" s="17"/>
      <c r="D9" s="28" t="s">
        <v>5</v>
      </c>
      <c r="E9" s="28" t="s">
        <v>6</v>
      </c>
      <c r="F9" s="1" t="s">
        <v>7</v>
      </c>
      <c r="G9" s="29" t="s">
        <v>8</v>
      </c>
      <c r="H9" s="30" t="s">
        <v>9</v>
      </c>
      <c r="I9" s="2" t="s">
        <v>10</v>
      </c>
      <c r="J9" s="31"/>
    </row>
    <row r="10" spans="2:22" ht="42" customHeight="1" x14ac:dyDescent="0.25">
      <c r="B10" s="32" t="s">
        <v>0</v>
      </c>
      <c r="C10" s="33" t="s">
        <v>11</v>
      </c>
      <c r="D10" s="34">
        <f>SUM(D11:D15)</f>
        <v>0</v>
      </c>
      <c r="E10" s="5"/>
      <c r="F10" s="35" t="s">
        <v>12</v>
      </c>
      <c r="G10" s="3" t="e">
        <f t="shared" ref="G10:G20" si="0">+D10*$I$24</f>
        <v>#VALUE!</v>
      </c>
      <c r="H10" s="4" t="e">
        <f t="shared" ref="H10:H20" si="1">+D10-G10</f>
        <v>#VALUE!</v>
      </c>
      <c r="I10" s="36"/>
    </row>
    <row r="11" spans="2:22" ht="48" customHeight="1" x14ac:dyDescent="0.25">
      <c r="B11" s="37" t="s">
        <v>13</v>
      </c>
      <c r="C11" s="38" t="s">
        <v>14</v>
      </c>
      <c r="D11" s="39"/>
      <c r="E11" s="5"/>
      <c r="F11" s="40" t="s">
        <v>38</v>
      </c>
      <c r="G11" s="3" t="e">
        <f t="shared" si="0"/>
        <v>#VALUE!</v>
      </c>
      <c r="H11" s="4" t="e">
        <f t="shared" si="1"/>
        <v>#VALUE!</v>
      </c>
      <c r="I11" s="41"/>
    </row>
    <row r="12" spans="2:22" ht="133.5" customHeight="1" x14ac:dyDescent="0.25">
      <c r="B12" s="42" t="s">
        <v>15</v>
      </c>
      <c r="C12" s="43" t="s">
        <v>39</v>
      </c>
      <c r="D12" s="39"/>
      <c r="E12" s="44"/>
      <c r="F12" s="45" t="s">
        <v>40</v>
      </c>
      <c r="G12" s="3" t="e">
        <f t="shared" si="0"/>
        <v>#VALUE!</v>
      </c>
      <c r="H12" s="4" t="e">
        <f t="shared" si="1"/>
        <v>#VALUE!</v>
      </c>
      <c r="I12" s="41"/>
    </row>
    <row r="13" spans="2:22" ht="82.5" customHeight="1" x14ac:dyDescent="0.25">
      <c r="B13" s="46" t="s">
        <v>16</v>
      </c>
      <c r="C13" s="47" t="s">
        <v>41</v>
      </c>
      <c r="D13" s="39"/>
      <c r="E13" s="5"/>
      <c r="F13" s="45" t="s">
        <v>35</v>
      </c>
      <c r="G13" s="3" t="e">
        <f t="shared" si="0"/>
        <v>#VALUE!</v>
      </c>
      <c r="H13" s="4" t="e">
        <f t="shared" si="1"/>
        <v>#VALUE!</v>
      </c>
      <c r="I13" s="41"/>
    </row>
    <row r="14" spans="2:22" ht="61.5" customHeight="1" x14ac:dyDescent="0.25">
      <c r="B14" s="46" t="s">
        <v>17</v>
      </c>
      <c r="C14" s="47" t="s">
        <v>42</v>
      </c>
      <c r="D14" s="39"/>
      <c r="E14" s="5"/>
      <c r="F14" s="45" t="s">
        <v>43</v>
      </c>
      <c r="G14" s="3" t="e">
        <f t="shared" si="0"/>
        <v>#VALUE!</v>
      </c>
      <c r="H14" s="4" t="e">
        <f t="shared" si="1"/>
        <v>#VALUE!</v>
      </c>
      <c r="I14" s="41"/>
    </row>
    <row r="15" spans="2:22" ht="60.75" customHeight="1" x14ac:dyDescent="0.25">
      <c r="B15" s="46" t="s">
        <v>18</v>
      </c>
      <c r="C15" s="47" t="s">
        <v>19</v>
      </c>
      <c r="D15" s="39"/>
      <c r="E15" s="5"/>
      <c r="F15" s="45" t="s">
        <v>31</v>
      </c>
      <c r="G15" s="3" t="e">
        <f t="shared" si="0"/>
        <v>#VALUE!</v>
      </c>
      <c r="H15" s="4" t="e">
        <f t="shared" si="1"/>
        <v>#VALUE!</v>
      </c>
      <c r="I15" s="48"/>
    </row>
    <row r="16" spans="2:22" ht="63.75" customHeight="1" x14ac:dyDescent="0.3">
      <c r="B16" s="32" t="s">
        <v>1</v>
      </c>
      <c r="C16" s="33" t="s">
        <v>44</v>
      </c>
      <c r="D16" s="49">
        <f>+ROUND(D17+D18+D19,2)</f>
        <v>0</v>
      </c>
      <c r="E16" s="50"/>
      <c r="F16" s="51" t="s">
        <v>20</v>
      </c>
      <c r="G16" s="3" t="e">
        <f t="shared" si="0"/>
        <v>#VALUE!</v>
      </c>
      <c r="H16" s="4" t="e">
        <f t="shared" si="1"/>
        <v>#VALUE!</v>
      </c>
      <c r="I16" s="52" t="str">
        <f>IFERROR(D16/D20,"")</f>
        <v/>
      </c>
      <c r="J16" s="53" t="str">
        <f>+IF(I16&lt;10%,"","Ne daugiau kaip 10 proce. nuo sporto projekto sąmatos")</f>
        <v>Ne daugiau kaip 10 proce. nuo sporto projekto sąmatos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2:22" ht="63.75" customHeight="1" x14ac:dyDescent="0.25">
      <c r="B17" s="46" t="s">
        <v>21</v>
      </c>
      <c r="C17" s="54" t="s">
        <v>45</v>
      </c>
      <c r="D17" s="39"/>
      <c r="E17" s="5"/>
      <c r="F17" s="55" t="s">
        <v>22</v>
      </c>
      <c r="G17" s="3" t="e">
        <f t="shared" si="0"/>
        <v>#VALUE!</v>
      </c>
      <c r="H17" s="4" t="e">
        <f t="shared" si="1"/>
        <v>#VALUE!</v>
      </c>
      <c r="I17" s="36"/>
    </row>
    <row r="18" spans="2:22" ht="50.25" customHeight="1" x14ac:dyDescent="0.25">
      <c r="B18" s="46" t="s">
        <v>23</v>
      </c>
      <c r="C18" s="47" t="s">
        <v>24</v>
      </c>
      <c r="D18" s="39"/>
      <c r="E18" s="5"/>
      <c r="F18" s="45" t="s">
        <v>30</v>
      </c>
      <c r="G18" s="3" t="e">
        <f t="shared" si="0"/>
        <v>#VALUE!</v>
      </c>
      <c r="H18" s="4" t="e">
        <f t="shared" si="1"/>
        <v>#VALUE!</v>
      </c>
      <c r="I18" s="41"/>
    </row>
    <row r="19" spans="2:22" ht="85.8" customHeight="1" x14ac:dyDescent="0.25">
      <c r="B19" s="46" t="s">
        <v>25</v>
      </c>
      <c r="C19" s="47" t="s">
        <v>46</v>
      </c>
      <c r="D19" s="56">
        <f>+ROUND(D17*E19,2)</f>
        <v>0</v>
      </c>
      <c r="E19" s="57"/>
      <c r="F19" s="58" t="s">
        <v>47</v>
      </c>
      <c r="G19" s="3" t="e">
        <f t="shared" si="0"/>
        <v>#VALUE!</v>
      </c>
      <c r="H19" s="4" t="e">
        <f t="shared" si="1"/>
        <v>#VALUE!</v>
      </c>
      <c r="I19" s="48"/>
    </row>
    <row r="20" spans="2:22" ht="15.6" x14ac:dyDescent="0.25">
      <c r="B20" s="59" t="s">
        <v>2</v>
      </c>
      <c r="C20" s="59"/>
      <c r="D20" s="49">
        <f>SUM(D10,D16)</f>
        <v>0</v>
      </c>
      <c r="E20" s="5"/>
      <c r="F20" s="6"/>
      <c r="G20" s="3" t="e">
        <f t="shared" si="0"/>
        <v>#VALUE!</v>
      </c>
      <c r="H20" s="4" t="e">
        <f t="shared" si="1"/>
        <v>#VALUE!</v>
      </c>
      <c r="I20" s="60"/>
      <c r="J20" s="31"/>
    </row>
    <row r="21" spans="2:22" ht="33" customHeight="1" x14ac:dyDescent="0.3">
      <c r="B21" s="59" t="s">
        <v>26</v>
      </c>
      <c r="C21" s="59"/>
      <c r="D21" s="59"/>
      <c r="E21" s="61"/>
      <c r="F21" s="62"/>
      <c r="G21" s="7"/>
      <c r="H21" s="7"/>
      <c r="I21" s="63" t="str">
        <f>+IFERROR(I22+I24,"")</f>
        <v/>
      </c>
    </row>
    <row r="22" spans="2:22" ht="33" customHeight="1" x14ac:dyDescent="0.25">
      <c r="B22" s="64" t="s">
        <v>27</v>
      </c>
      <c r="C22" s="65"/>
      <c r="D22" s="66"/>
      <c r="E22" s="10" t="str">
        <f>+IF((I22&gt;=10%),"","Nuosavomis ar kitų šaltinių lėšomis turi būti prisidėta ne mažiau kaip 10 proc. nuo sporto projekto sąmatos")</f>
        <v/>
      </c>
      <c r="F22" s="10"/>
      <c r="G22" s="10"/>
      <c r="H22" s="10"/>
      <c r="I22" s="67" t="str">
        <f>+IFERROR(D22/D20,"")</f>
        <v/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2:22" ht="33" customHeight="1" x14ac:dyDescent="0.25">
      <c r="B23" s="68"/>
      <c r="C23" s="69"/>
      <c r="D23" s="70"/>
      <c r="E23" s="9"/>
      <c r="F23" s="71" t="s">
        <v>37</v>
      </c>
      <c r="G23" s="9"/>
      <c r="H23" s="9"/>
      <c r="I23" s="6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2:22" ht="33" customHeight="1" x14ac:dyDescent="0.3">
      <c r="B24" s="72" t="s">
        <v>28</v>
      </c>
      <c r="C24" s="72"/>
      <c r="D24" s="73">
        <f>+D20-D22</f>
        <v>0</v>
      </c>
      <c r="E24" s="74" t="str">
        <f>+IF(D24&lt;7999.99,"Minimali sporto projekto finansavimo suma 8 000 Eur.",IF(D24&gt;450000,"Maksimali sporto projekto finansavimo suma 450 000 Eur.",""))</f>
        <v>Minimali sporto projekto finansavimo suma 8 000 Eur.</v>
      </c>
      <c r="F24" s="75"/>
      <c r="G24" s="76"/>
      <c r="H24" s="76"/>
      <c r="I24" s="77" t="str">
        <f>+IFERROR(D24/D20,"")</f>
        <v/>
      </c>
    </row>
    <row r="25" spans="2:22" ht="15.6" x14ac:dyDescent="0.3">
      <c r="B25" s="25"/>
      <c r="C25" s="25"/>
      <c r="D25" s="25"/>
      <c r="E25" s="78"/>
      <c r="F25" s="79"/>
      <c r="G25" s="25"/>
      <c r="H25" s="25"/>
      <c r="I25" s="25"/>
    </row>
    <row r="26" spans="2:22" ht="108" customHeight="1" x14ac:dyDescent="0.3">
      <c r="B26" s="80" t="s">
        <v>36</v>
      </c>
      <c r="C26" s="81"/>
      <c r="D26" s="81"/>
      <c r="E26" s="81"/>
      <c r="F26" s="81"/>
      <c r="G26" s="81"/>
      <c r="H26" s="81"/>
      <c r="I26" s="81"/>
    </row>
  </sheetData>
  <sheetProtection selectLockedCells="1"/>
  <customSheetViews>
    <customSheetView guid="{D514710E-C598-4C8E-B4BB-7A602518B684}" fitToPage="1" hiddenColumns="1">
      <selection activeCell="F12" sqref="F12"/>
      <pageMargins left="0.70866141732283472" right="0.70866141732283472" top="0" bottom="0" header="0" footer="0"/>
      <printOptions horizontalCentered="1" verticalCentered="1"/>
      <pageSetup scale="51" orientation="portrait" r:id="rId1"/>
    </customSheetView>
    <customSheetView guid="{CCF04290-9F4C-4998-94D2-F3DD5F21451C}" showPageBreaks="1" fitToPage="1" printArea="1" hiddenColumns="1" topLeftCell="A9">
      <selection activeCell="F12" sqref="F12"/>
      <pageMargins left="0.70866141732283472" right="0.70866141732283472" top="0" bottom="0" header="0" footer="0"/>
      <printOptions horizontalCentered="1" verticalCentered="1"/>
      <pageSetup scale="51" orientation="portrait" r:id="rId2"/>
    </customSheetView>
    <customSheetView guid="{DB21EBE2-1173-49BB-8760-73D7F7851C23}" showPageBreaks="1" fitToPage="1" printArea="1" hiddenColumns="1">
      <selection activeCell="F5" sqref="F5"/>
      <pageMargins left="0.70866141732283472" right="0.70866141732283472" top="0" bottom="0" header="0" footer="0"/>
      <printOptions horizontalCentered="1" verticalCentered="1"/>
      <pageSetup scale="51" orientation="portrait" r:id="rId3"/>
    </customSheetView>
    <customSheetView guid="{1C606CB4-A5E3-4BD0-A4B9-49F9AE9545D9}" showPageBreaks="1" fitToPage="1" printArea="1" hiddenColumns="1" state="hidden" topLeftCell="A10">
      <selection activeCell="D15" sqref="D15"/>
      <pageMargins left="0.70866141732283472" right="0.70866141732283472" top="0" bottom="0" header="0" footer="0"/>
      <printOptions horizontalCentered="1" verticalCentered="1"/>
      <pageSetup scale="51" orientation="portrait" r:id="rId4"/>
    </customSheetView>
    <customSheetView guid="{0C504620-80F5-4FC3-A4FF-42477B39BB8F}" showPageBreaks="1" fitToPage="1" printArea="1" hiddenColumns="1">
      <selection activeCell="F12" sqref="F12"/>
      <pageMargins left="0.70866141732283472" right="0.70866141732283472" top="0" bottom="0" header="0" footer="0"/>
      <printOptions horizontalCentered="1" verticalCentered="1"/>
      <pageSetup scale="51" orientation="portrait" r:id="rId5"/>
    </customSheetView>
  </customSheetViews>
  <mergeCells count="17">
    <mergeCell ref="E22:H22"/>
    <mergeCell ref="B24:C24"/>
    <mergeCell ref="E24:F24"/>
    <mergeCell ref="B26:I26"/>
    <mergeCell ref="B22:C23"/>
    <mergeCell ref="D22:D23"/>
    <mergeCell ref="J16:V16"/>
    <mergeCell ref="B20:C20"/>
    <mergeCell ref="B21:D21"/>
    <mergeCell ref="E21:F21"/>
    <mergeCell ref="F1:I1"/>
    <mergeCell ref="B4:F4"/>
    <mergeCell ref="B9:C9"/>
    <mergeCell ref="B6:C6"/>
    <mergeCell ref="D6:I6"/>
    <mergeCell ref="B7:C7"/>
    <mergeCell ref="D7:I7"/>
  </mergeCells>
  <conditionalFormatting sqref="J16">
    <cfRule type="expression" dxfId="5" priority="5" stopIfTrue="1">
      <formula>$I$16&gt;10%</formula>
    </cfRule>
  </conditionalFormatting>
  <conditionalFormatting sqref="E22:E23">
    <cfRule type="expression" dxfId="4" priority="6">
      <formula>$I$22&lt;10%</formula>
    </cfRule>
  </conditionalFormatting>
  <conditionalFormatting sqref="E24:F24">
    <cfRule type="expression" dxfId="3" priority="1">
      <formula>$D$24=0</formula>
    </cfRule>
    <cfRule type="expression" dxfId="2" priority="3">
      <formula>$D$24&lt;8000</formula>
    </cfRule>
    <cfRule type="expression" dxfId="1" priority="4">
      <formula>$D$24&gt;450000</formula>
    </cfRule>
  </conditionalFormatting>
  <conditionalFormatting sqref="J16:V16">
    <cfRule type="expression" dxfId="0" priority="2" stopIfTrue="1">
      <formula>$D$16=0</formula>
    </cfRule>
  </conditionalFormatting>
  <dataValidations count="1">
    <dataValidation type="list" allowBlank="1" showInputMessage="1" showErrorMessage="1" sqref="E19">
      <formula1>"0%,15%"</formula1>
    </dataValidation>
  </dataValidations>
  <printOptions horizontalCentered="1" verticalCentered="1"/>
  <pageMargins left="0.70866141732283472" right="0.70866141732283472" top="0" bottom="0" header="0" footer="0"/>
  <pageSetup scale="51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B2EC55-9D0D-4974-8B18-D3022FFFE838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DEF43D0-EC5C-415C-8BD0-0DEFBE810C0C}"/>
</file>

<file path=customXml/itemProps3.xml><?xml version="1.0" encoding="utf-8"?>
<ds:datastoreItem xmlns:ds="http://schemas.openxmlformats.org/officeDocument/2006/customXml" ds:itemID="{E5499F9F-6647-406E-84EE-8A10C82F21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Priedas Nr. 1. Projekto sąmata</vt:lpstr>
      <vt:lpstr>'Priedas Nr. 1. Projekto sąmata'!Print_Area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922d79a2-207b-49cc-b418-d457e4bcc308</dc:title>
  <dc:creator>Vartotojas</dc:creator>
  <cp:lastModifiedBy>Galnaitytė Dalia</cp:lastModifiedBy>
  <cp:lastPrinted>2019-11-24T11:52:52Z</cp:lastPrinted>
  <dcterms:created xsi:type="dcterms:W3CDTF">2016-09-15T20:18:24Z</dcterms:created>
  <dcterms:modified xsi:type="dcterms:W3CDTF">2021-11-23T10:53:12Z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Pridėta vizavimo metu</vt:lpwstr>
  </property>
</Properties>
</file>